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<sst xmlns="http://schemas.openxmlformats.org/spreadsheetml/2006/main" count="17" uniqueCount="16">
  <si>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</si>
  <si>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</si>
  <si>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</si>
  <si>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</si>
  <si>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</si>
  <si>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</si>
  <si>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</si>
  <si>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</si>
  <si>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</si>
  <si>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</si>
  <si>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</si>
  <si>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</si>
  <si>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</si>
  <si>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</si>
  <si>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</si>
  <si>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2 ème Période - 3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</si>
</sst>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/>
    </xf>
    <xf numFmtId="9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28" xfId="0" applyFont="1" applyBorder="1" applyAlignment="1" quotePrefix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quotePrefix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 quotePrefix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9" fontId="2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36" xfId="0" applyFont="1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 quotePrefix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</sheetData>
      <sheetData sheetId="8">
        <row r="7">
          <cell r="I7">
            <v>3846</v>
          </cell>
          <cell r="J7">
            <v>160</v>
          </cell>
          <cell r="K7">
            <v>803</v>
          </cell>
          <cell r="M7">
            <v>30</v>
          </cell>
          <cell r="N7">
            <v>64</v>
          </cell>
        </row>
        <row r="8">
          <cell r="I8">
            <v>9760</v>
          </cell>
          <cell r="J8">
            <v>234</v>
          </cell>
          <cell r="M8">
            <v>54</v>
          </cell>
          <cell r="N8">
            <v>28</v>
          </cell>
        </row>
        <row r="9">
          <cell r="I9">
            <v>10784</v>
          </cell>
          <cell r="J9">
            <v>248</v>
          </cell>
          <cell r="K9">
            <v>1281</v>
          </cell>
          <cell r="M9">
            <v>54</v>
          </cell>
          <cell r="N9">
            <v>14</v>
          </cell>
        </row>
        <row r="10">
          <cell r="I10">
            <v>6414</v>
          </cell>
          <cell r="M10">
            <v>36</v>
          </cell>
          <cell r="N10">
            <v>29</v>
          </cell>
        </row>
        <row r="11">
          <cell r="I11">
            <v>8640</v>
          </cell>
          <cell r="M11">
            <v>48</v>
          </cell>
          <cell r="N11">
            <v>28</v>
          </cell>
        </row>
        <row r="12">
          <cell r="I12">
            <v>8828</v>
          </cell>
          <cell r="M12">
            <v>54</v>
          </cell>
          <cell r="N12">
            <v>39</v>
          </cell>
        </row>
        <row r="13">
          <cell r="I13">
            <v>9243</v>
          </cell>
          <cell r="K13">
            <v>1154</v>
          </cell>
          <cell r="M13">
            <v>48</v>
          </cell>
          <cell r="N13">
            <v>19</v>
          </cell>
        </row>
        <row r="16"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32</v>
          </cell>
        </row>
        <row r="17">
          <cell r="I17">
            <v>3210</v>
          </cell>
          <cell r="J17">
            <v>0</v>
          </cell>
          <cell r="K17">
            <v>0</v>
          </cell>
          <cell r="M17">
            <v>18</v>
          </cell>
          <cell r="N17">
            <v>29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20</v>
          </cell>
        </row>
        <row r="19">
          <cell r="I19">
            <v>1057</v>
          </cell>
          <cell r="J19">
            <v>206</v>
          </cell>
          <cell r="K19">
            <v>1057</v>
          </cell>
          <cell r="M19">
            <v>6</v>
          </cell>
          <cell r="N19">
            <v>30</v>
          </cell>
        </row>
        <row r="20"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37</v>
          </cell>
        </row>
        <row r="21"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5" max="15" width="7.7109375" style="0" customWidth="1"/>
    <col min="16" max="17" width="14.7109375" style="0" customWidth="1"/>
  </cols>
  <sheetData>
    <row r="1" spans="2:14" ht="21">
      <c r="B1" s="58" t="str">
        <f>'[1]P1J1'!B1</f>
        <v>Résultats Individuelle 2022- 2023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3" ht="30">
      <c r="A2" s="19"/>
      <c r="B2" s="1"/>
      <c r="C2" s="1"/>
      <c r="D2" s="2"/>
      <c r="M2" s="46"/>
    </row>
    <row r="3" spans="1:14" ht="15.75" customHeight="1">
      <c r="A3" s="19"/>
      <c r="B3" s="59" t="s">
        <v>0</v>
      </c>
      <c r="C3" s="60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15" customHeight="1">
      <c r="B4" s="61" t="s">
        <v>15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ht="13.5" thickBot="1">
      <c r="C5" s="3"/>
    </row>
    <row r="6" spans="2:14" s="18" customFormat="1" ht="57" customHeight="1" thickBot="1">
      <c r="B6" s="12" t="s">
        <v>1</v>
      </c>
      <c r="C6" s="13" t="s">
        <v>2</v>
      </c>
      <c r="D6" s="13" t="s">
        <v>3</v>
      </c>
      <c r="E6" s="14" t="s">
        <v>4</v>
      </c>
      <c r="F6" s="15" t="s">
        <v>5</v>
      </c>
      <c r="G6" s="16" t="s">
        <v>6</v>
      </c>
      <c r="H6" s="17" t="s">
        <v>7</v>
      </c>
      <c r="I6" s="13" t="s">
        <v>8</v>
      </c>
      <c r="J6" s="13" t="s">
        <v>13</v>
      </c>
      <c r="K6" s="13" t="s">
        <v>14</v>
      </c>
      <c r="L6" s="13" t="s">
        <v>9</v>
      </c>
      <c r="M6" s="13" t="s">
        <v>10</v>
      </c>
      <c r="N6" s="30" t="s">
        <v>0</v>
      </c>
    </row>
    <row r="7" spans="2:17" ht="19.5" customHeight="1" thickBot="1">
      <c r="B7" s="5" t="str">
        <f>'[1]P2J1'!B9</f>
        <v>Gresselin Cyrille</v>
      </c>
      <c r="C7" s="21">
        <f>'[1]P2J2'!I9</f>
        <v>10784</v>
      </c>
      <c r="D7" s="21">
        <f>'[1]P2J2'!N9</f>
        <v>14</v>
      </c>
      <c r="E7" s="7">
        <v>1193</v>
      </c>
      <c r="F7" s="8">
        <f aca="true" t="shared" si="0" ref="F7:F13">INT(E7/6)</f>
        <v>198</v>
      </c>
      <c r="G7" s="8">
        <f aca="true" t="shared" si="1" ref="G7:G13">E7+(D7*6)</f>
        <v>1277</v>
      </c>
      <c r="H7" s="9">
        <f aca="true" t="shared" si="2" ref="H7:H13">INT(G7/6)</f>
        <v>212</v>
      </c>
      <c r="I7" s="6">
        <f aca="true" t="shared" si="3" ref="I7:I13">C7+E7</f>
        <v>11977</v>
      </c>
      <c r="J7" s="45">
        <f>'[1]P2J2'!J9</f>
        <v>248</v>
      </c>
      <c r="K7" s="45">
        <f>'[1]P2J2'!K9</f>
        <v>1281</v>
      </c>
      <c r="L7" s="6">
        <f aca="true" t="shared" si="4" ref="L7:L13">IF(M7=0," ",INT(I7/M7))</f>
        <v>199</v>
      </c>
      <c r="M7" s="6">
        <f>IF(E7=0,'[1]P2J2'!M9,'[1]P2J2'!M9+6)</f>
        <v>60</v>
      </c>
      <c r="N7" s="31">
        <f aca="true" t="shared" si="5" ref="N7:N13">IF(M7=0,D7,IF(INT((P$9-L7)*Q$9)&lt;0,0,INT((P$8-L7)*Q$8)))</f>
        <v>14</v>
      </c>
      <c r="P7" s="56" t="s">
        <v>11</v>
      </c>
      <c r="Q7" s="57"/>
    </row>
    <row r="8" spans="2:17" ht="19.5" customHeight="1" thickBot="1">
      <c r="B8" s="5" t="str">
        <f>'[1]P2J1'!B13</f>
        <v>Mercier Guy</v>
      </c>
      <c r="C8" s="21">
        <f>'[1]P2J2'!I13</f>
        <v>9243</v>
      </c>
      <c r="D8" s="21">
        <f>'[1]P2J2'!N13</f>
        <v>19</v>
      </c>
      <c r="E8" s="7">
        <v>1140</v>
      </c>
      <c r="F8" s="8">
        <f t="shared" si="0"/>
        <v>190</v>
      </c>
      <c r="G8" s="8">
        <f t="shared" si="1"/>
        <v>1254</v>
      </c>
      <c r="H8" s="9">
        <f t="shared" si="2"/>
        <v>209</v>
      </c>
      <c r="I8" s="6">
        <f t="shared" si="3"/>
        <v>10383</v>
      </c>
      <c r="J8" s="24">
        <v>244</v>
      </c>
      <c r="K8" s="24">
        <f>'[1]P2J2'!K13</f>
        <v>1154</v>
      </c>
      <c r="L8" s="6">
        <f t="shared" si="4"/>
        <v>192</v>
      </c>
      <c r="M8" s="6">
        <f>IF(E8=0,'[1]P2J2'!M13,'[1]P2J2'!M13+6)</f>
        <v>54</v>
      </c>
      <c r="N8" s="31">
        <f t="shared" si="5"/>
        <v>19</v>
      </c>
      <c r="P8" s="44">
        <v>220</v>
      </c>
      <c r="Q8" s="47">
        <v>0.7</v>
      </c>
    </row>
    <row r="9" spans="2:17" ht="19.5" customHeight="1">
      <c r="B9" s="5" t="str">
        <f>'[1]P2J1'!B8</f>
        <v>Gadais Alain</v>
      </c>
      <c r="C9" s="21">
        <f>'[1]P2J2'!I8</f>
        <v>9760</v>
      </c>
      <c r="D9" s="21">
        <f>'[1]P2J2'!N8</f>
        <v>28</v>
      </c>
      <c r="E9" s="7">
        <v>1180</v>
      </c>
      <c r="F9" s="8">
        <f t="shared" si="0"/>
        <v>196</v>
      </c>
      <c r="G9" s="8">
        <f t="shared" si="1"/>
        <v>1348</v>
      </c>
      <c r="H9" s="9">
        <f t="shared" si="2"/>
        <v>224</v>
      </c>
      <c r="I9" s="6">
        <f t="shared" si="3"/>
        <v>10940</v>
      </c>
      <c r="J9" s="24">
        <f>'[1]P2J2'!J8</f>
        <v>234</v>
      </c>
      <c r="K9" s="45">
        <v>1180</v>
      </c>
      <c r="L9" s="6">
        <f t="shared" si="4"/>
        <v>182</v>
      </c>
      <c r="M9" s="6">
        <f>IF(E9=0,'[1]P2J2'!M8,'[1]P2J2'!M8+6)</f>
        <v>60</v>
      </c>
      <c r="N9" s="31">
        <f t="shared" si="5"/>
        <v>26</v>
      </c>
      <c r="P9" s="29"/>
      <c r="Q9" s="32"/>
    </row>
    <row r="10" spans="2:17" ht="19.5" customHeight="1">
      <c r="B10" s="5" t="str">
        <f>'[1]P2J1'!B11</f>
        <v>Lecordier Manu</v>
      </c>
      <c r="C10" s="21">
        <f>'[1]P2J2'!I11</f>
        <v>8640</v>
      </c>
      <c r="D10" s="21">
        <f>'[1]P2J2'!N11</f>
        <v>28</v>
      </c>
      <c r="E10" s="7">
        <v>1160</v>
      </c>
      <c r="F10" s="8">
        <f t="shared" si="0"/>
        <v>193</v>
      </c>
      <c r="G10" s="8">
        <f t="shared" si="1"/>
        <v>1328</v>
      </c>
      <c r="H10" s="9">
        <f t="shared" si="2"/>
        <v>221</v>
      </c>
      <c r="I10" s="6">
        <f t="shared" si="3"/>
        <v>9800</v>
      </c>
      <c r="J10" s="24">
        <v>247</v>
      </c>
      <c r="K10" s="24">
        <v>1160</v>
      </c>
      <c r="L10" s="6">
        <f t="shared" si="4"/>
        <v>181</v>
      </c>
      <c r="M10" s="6">
        <f>IF(E10=0,'[1]P2J2'!M11,'[1]P2J2'!M11+6)</f>
        <v>54</v>
      </c>
      <c r="N10" s="31">
        <f t="shared" si="5"/>
        <v>27</v>
      </c>
      <c r="P10" s="33"/>
      <c r="Q10" s="34"/>
    </row>
    <row r="11" spans="2:17" ht="19.5" customHeight="1">
      <c r="B11" s="5" t="str">
        <f>'[1]P2J1'!B10</f>
        <v>Lecarpentier Denis</v>
      </c>
      <c r="C11" s="21">
        <f>'[1]P2J2'!I10</f>
        <v>6414</v>
      </c>
      <c r="D11" s="21">
        <f>'[1]P2J2'!N10</f>
        <v>29</v>
      </c>
      <c r="E11" s="7">
        <v>1171</v>
      </c>
      <c r="F11" s="8">
        <f t="shared" si="0"/>
        <v>195</v>
      </c>
      <c r="G11" s="8">
        <f t="shared" si="1"/>
        <v>1345</v>
      </c>
      <c r="H11" s="9">
        <f t="shared" si="2"/>
        <v>224</v>
      </c>
      <c r="I11" s="6">
        <f t="shared" si="3"/>
        <v>7585</v>
      </c>
      <c r="J11" s="24">
        <v>226</v>
      </c>
      <c r="K11" s="24">
        <v>1171</v>
      </c>
      <c r="L11" s="6">
        <f t="shared" si="4"/>
        <v>180</v>
      </c>
      <c r="M11" s="6">
        <f>IF(E11=0,'[1]P2J2'!M10,'[1]P2J2'!M10+6)</f>
        <v>42</v>
      </c>
      <c r="N11" s="31">
        <f t="shared" si="5"/>
        <v>28</v>
      </c>
      <c r="P11" s="33"/>
      <c r="Q11" s="34"/>
    </row>
    <row r="12" spans="2:14" ht="19.5" customHeight="1">
      <c r="B12" s="5" t="str">
        <f>'[1]P2J1'!B12</f>
        <v>Levesque Bernard</v>
      </c>
      <c r="C12" s="21">
        <f>'[1]P2J2'!I12</f>
        <v>8828</v>
      </c>
      <c r="D12" s="21">
        <f>'[1]P2J2'!N12</f>
        <v>39</v>
      </c>
      <c r="E12" s="7">
        <v>984</v>
      </c>
      <c r="F12" s="8">
        <f t="shared" si="0"/>
        <v>164</v>
      </c>
      <c r="G12" s="8">
        <f t="shared" si="1"/>
        <v>1218</v>
      </c>
      <c r="H12" s="9">
        <f t="shared" si="2"/>
        <v>203</v>
      </c>
      <c r="I12" s="6">
        <f t="shared" si="3"/>
        <v>9812</v>
      </c>
      <c r="J12" s="24">
        <v>189</v>
      </c>
      <c r="K12" s="24">
        <v>984</v>
      </c>
      <c r="L12" s="6">
        <f t="shared" si="4"/>
        <v>163</v>
      </c>
      <c r="M12" s="6">
        <f>IF(E12=0,'[1]P2J2'!M12,'[1]P2J2'!M12+6)</f>
        <v>60</v>
      </c>
      <c r="N12" s="31">
        <f t="shared" si="5"/>
        <v>39</v>
      </c>
    </row>
    <row r="13" spans="2:14" ht="19.5" customHeight="1">
      <c r="B13" s="5" t="str">
        <f>'[1]P2J1'!B7</f>
        <v>Calenge Angélique</v>
      </c>
      <c r="C13" s="21">
        <f>'[1]P2J2'!I7</f>
        <v>3846</v>
      </c>
      <c r="D13" s="21">
        <f>'[1]P2J2'!N7</f>
        <v>64</v>
      </c>
      <c r="E13" s="7">
        <v>686</v>
      </c>
      <c r="F13" s="8">
        <f t="shared" si="0"/>
        <v>114</v>
      </c>
      <c r="G13" s="8">
        <f t="shared" si="1"/>
        <v>1070</v>
      </c>
      <c r="H13" s="9">
        <f t="shared" si="2"/>
        <v>178</v>
      </c>
      <c r="I13" s="6">
        <f t="shared" si="3"/>
        <v>4532</v>
      </c>
      <c r="J13" s="24">
        <f>'[1]P2J2'!J7</f>
        <v>160</v>
      </c>
      <c r="K13" s="24">
        <f>'[1]P2J2'!K7</f>
        <v>803</v>
      </c>
      <c r="L13" s="6">
        <f t="shared" si="4"/>
        <v>125</v>
      </c>
      <c r="M13" s="6">
        <f>IF(E13=0,'[1]P2J2'!M7,'[1]P2J2'!M7+6)</f>
        <v>36</v>
      </c>
      <c r="N13" s="31">
        <f t="shared" si="5"/>
        <v>66</v>
      </c>
    </row>
    <row r="14" spans="2:16" ht="19.5" customHeight="1">
      <c r="B14" s="5"/>
      <c r="C14" s="21"/>
      <c r="D14" s="21"/>
      <c r="E14" s="7"/>
      <c r="F14" s="8"/>
      <c r="G14" s="8"/>
      <c r="H14" s="9"/>
      <c r="I14" s="6"/>
      <c r="J14" s="24">
        <f>'[1]P2J2'!J14</f>
        <v>0</v>
      </c>
      <c r="K14" s="24">
        <f>'[1]P2J2'!K14</f>
        <v>0</v>
      </c>
      <c r="L14" s="6"/>
      <c r="M14" s="6"/>
      <c r="N14" s="31"/>
      <c r="P14" s="19"/>
    </row>
    <row r="15" spans="2:14" ht="19.5" customHeight="1" thickBot="1">
      <c r="B15" s="5"/>
      <c r="C15" s="21"/>
      <c r="D15" s="21"/>
      <c r="E15" s="7"/>
      <c r="F15" s="8"/>
      <c r="G15" s="48"/>
      <c r="H15" s="9"/>
      <c r="I15" s="6"/>
      <c r="J15" s="49">
        <f>'[1]P2J2'!J15</f>
        <v>0</v>
      </c>
      <c r="K15" s="49">
        <f>'[1]P2J2'!K15</f>
        <v>0</v>
      </c>
      <c r="L15" s="6"/>
      <c r="M15" s="6"/>
      <c r="N15" s="50"/>
    </row>
    <row r="16" spans="2:14" ht="19.5" customHeight="1">
      <c r="B16" s="23" t="str">
        <f>'[1]P1J1'!B15</f>
        <v>Clavier Fanfan</v>
      </c>
      <c r="C16" s="51">
        <f>'[1]P2J2'!I16</f>
        <v>0</v>
      </c>
      <c r="D16" s="38">
        <f>'[1]P2J2'!N16</f>
        <v>32</v>
      </c>
      <c r="E16" s="27"/>
      <c r="F16" s="22">
        <f aca="true" t="shared" si="6" ref="F16:F21">INT(E16/6)</f>
        <v>0</v>
      </c>
      <c r="G16" s="22">
        <f aca="true" t="shared" si="7" ref="G16:G21">E16+(D16*6)</f>
        <v>192</v>
      </c>
      <c r="H16" s="37">
        <f aca="true" t="shared" si="8" ref="H16:H21">INT(G16/6)</f>
        <v>32</v>
      </c>
      <c r="I16" s="20">
        <f aca="true" t="shared" si="9" ref="I16:I21">C16+E16</f>
        <v>0</v>
      </c>
      <c r="J16" s="52">
        <f>'[1]P2J2'!J16</f>
        <v>0</v>
      </c>
      <c r="K16" s="52">
        <f>'[1]P2J2'!K16</f>
        <v>0</v>
      </c>
      <c r="L16" s="20" t="str">
        <f>IF(M16=0," ",INT(I16/M16))</f>
        <v> </v>
      </c>
      <c r="M16" s="20">
        <f>IF(E16=0,'[1]P2J2'!M16,'[1]P2J2'!M16+6)</f>
        <v>0</v>
      </c>
      <c r="N16" s="53">
        <f aca="true" t="shared" si="10" ref="N16:N21">IF(M16=0,D16,IF(INT((P$9-L16)*Q$9)&lt;0,0,INT((P$8-L16)*Q$8)))</f>
        <v>32</v>
      </c>
    </row>
    <row r="17" spans="2:14" ht="19.5" customHeight="1">
      <c r="B17" s="54" t="str">
        <f>'[1]P1J1'!B16</f>
        <v>Delafosse Florian</v>
      </c>
      <c r="C17" s="21">
        <f>'[1]P2J2'!I17</f>
        <v>3210</v>
      </c>
      <c r="D17" s="6">
        <f>'[1]P2J2'!N17</f>
        <v>29</v>
      </c>
      <c r="E17" s="7"/>
      <c r="F17" s="8">
        <f t="shared" si="6"/>
        <v>0</v>
      </c>
      <c r="G17" s="8">
        <f t="shared" si="7"/>
        <v>174</v>
      </c>
      <c r="H17" s="63">
        <f t="shared" si="8"/>
        <v>29</v>
      </c>
      <c r="I17" s="6">
        <f t="shared" si="9"/>
        <v>3210</v>
      </c>
      <c r="J17" s="24">
        <f>'[1]P2J2'!J17</f>
        <v>0</v>
      </c>
      <c r="K17" s="24">
        <f>'[1]P2J2'!K17</f>
        <v>0</v>
      </c>
      <c r="L17" s="28">
        <f>IF(M17=0," ",INT(I17/M17))</f>
        <v>178</v>
      </c>
      <c r="M17" s="40">
        <f>IF(E17=0,'[1]P2J2'!M17,'[1]P2J2'!M17+6)</f>
        <v>18</v>
      </c>
      <c r="N17" s="31">
        <f t="shared" si="10"/>
        <v>29</v>
      </c>
    </row>
    <row r="18" spans="2:14" ht="19.5" customHeight="1">
      <c r="B18" s="5" t="str">
        <f>'[1]P1J1'!B17</f>
        <v>Ganné Gilles</v>
      </c>
      <c r="C18" s="39">
        <f>'[1]P2J2'!I18</f>
        <v>0</v>
      </c>
      <c r="D18" s="40">
        <f>'[1]P2J2'!N18</f>
        <v>20</v>
      </c>
      <c r="E18" s="7"/>
      <c r="F18" s="8">
        <f t="shared" si="6"/>
        <v>0</v>
      </c>
      <c r="G18" s="8">
        <f t="shared" si="7"/>
        <v>120</v>
      </c>
      <c r="H18" s="63">
        <f t="shared" si="8"/>
        <v>20</v>
      </c>
      <c r="I18" s="6">
        <f t="shared" si="9"/>
        <v>0</v>
      </c>
      <c r="J18" s="24">
        <f>'[1]P2J2'!J18</f>
        <v>0</v>
      </c>
      <c r="K18" s="24">
        <f>'[1]P2J2'!K18</f>
        <v>0</v>
      </c>
      <c r="L18" s="28" t="str">
        <f>IF(M18=0," ",INT(I18/M18))</f>
        <v> </v>
      </c>
      <c r="M18" s="6">
        <f>IF(E18=0,'[1]P2J2'!M18,'[1]P2J2'!M18+6)</f>
        <v>0</v>
      </c>
      <c r="N18" s="31">
        <f t="shared" si="10"/>
        <v>20</v>
      </c>
    </row>
    <row r="19" spans="2:14" ht="19.5" customHeight="1">
      <c r="B19" s="54" t="str">
        <f>'[1]P1J1'!B18</f>
        <v>Mercier Régine</v>
      </c>
      <c r="C19" s="55">
        <f>'[1]P2J2'!I19</f>
        <v>1057</v>
      </c>
      <c r="D19" s="28">
        <f>'[1]P2J2'!N19</f>
        <v>30</v>
      </c>
      <c r="E19" s="7"/>
      <c r="F19" s="8">
        <f t="shared" si="6"/>
        <v>0</v>
      </c>
      <c r="G19" s="8">
        <f t="shared" si="7"/>
        <v>180</v>
      </c>
      <c r="H19" s="63">
        <f t="shared" si="8"/>
        <v>30</v>
      </c>
      <c r="I19" s="6">
        <f t="shared" si="9"/>
        <v>1057</v>
      </c>
      <c r="J19" s="24">
        <f>'[1]P2J2'!J19</f>
        <v>206</v>
      </c>
      <c r="K19" s="24">
        <f>'[1]P2J2'!K19</f>
        <v>1057</v>
      </c>
      <c r="L19" s="28">
        <f>IF(M19=0," ",INT(I19/M19))</f>
        <v>176</v>
      </c>
      <c r="M19" s="40">
        <f>IF(E19=0,'[1]P2J2'!M19,'[1]P2J2'!M19+6)</f>
        <v>6</v>
      </c>
      <c r="N19" s="31">
        <f t="shared" si="10"/>
        <v>30</v>
      </c>
    </row>
    <row r="20" spans="2:14" ht="19.5" customHeight="1">
      <c r="B20" s="28" t="str">
        <f>'[1]P1J1'!B19</f>
        <v>Morel Anne-Gaelle</v>
      </c>
      <c r="C20" s="21">
        <f>'[1]P2J2'!I20</f>
        <v>0</v>
      </c>
      <c r="D20" s="28">
        <f>'[1]P2J2'!N20</f>
        <v>37</v>
      </c>
      <c r="E20" s="25"/>
      <c r="F20" s="8">
        <f t="shared" si="6"/>
        <v>0</v>
      </c>
      <c r="G20" s="8">
        <f t="shared" si="7"/>
        <v>222</v>
      </c>
      <c r="H20" s="63">
        <f t="shared" si="8"/>
        <v>37</v>
      </c>
      <c r="I20" s="6">
        <f t="shared" si="9"/>
        <v>0</v>
      </c>
      <c r="J20" s="24">
        <f>'[1]P2J2'!J20</f>
        <v>0</v>
      </c>
      <c r="K20" s="24">
        <f>'[1]P2J2'!K20</f>
        <v>0</v>
      </c>
      <c r="L20" s="6" t="str">
        <f>IF(M20=0," ",INT(I20/M20))</f>
        <v> </v>
      </c>
      <c r="M20" s="28">
        <f>IF(E20=0,'[1]P2J2'!M20,'[1]P2J2'!M20+6)</f>
        <v>0</v>
      </c>
      <c r="N20" s="31">
        <f t="shared" si="10"/>
        <v>37</v>
      </c>
    </row>
    <row r="21" spans="2:14" ht="19.5" customHeight="1">
      <c r="B21" s="5" t="str">
        <f>'[1]P1J1'!B20</f>
        <v>Niobey Hubert</v>
      </c>
      <c r="C21" s="41">
        <f>'[1]P2J2'!I21</f>
        <v>0</v>
      </c>
      <c r="D21" s="6">
        <f>'[1]P2J2'!N21</f>
        <v>27</v>
      </c>
      <c r="E21" s="7"/>
      <c r="F21" s="8">
        <f t="shared" si="6"/>
        <v>0</v>
      </c>
      <c r="G21" s="8">
        <f t="shared" si="7"/>
        <v>162</v>
      </c>
      <c r="H21" s="63">
        <f t="shared" si="8"/>
        <v>27</v>
      </c>
      <c r="I21" s="6">
        <f t="shared" si="9"/>
        <v>0</v>
      </c>
      <c r="J21" s="24">
        <f>'[1]P2J2'!J21</f>
        <v>0</v>
      </c>
      <c r="K21" s="24">
        <f>'[1]P2J2'!K21</f>
        <v>0</v>
      </c>
      <c r="L21" s="6"/>
      <c r="M21" s="6">
        <f>IF(E21=0,'[1]P2J2'!M21,'[1]P2J2'!M21+6)</f>
        <v>0</v>
      </c>
      <c r="N21" s="31">
        <f t="shared" si="10"/>
        <v>27</v>
      </c>
    </row>
    <row r="22" spans="2:14" ht="19.5" customHeight="1" thickBot="1">
      <c r="B22" s="42"/>
      <c r="C22" s="43"/>
      <c r="D22" s="43"/>
      <c r="E22" s="10"/>
      <c r="F22" s="48"/>
      <c r="G22" s="48"/>
      <c r="H22" s="64"/>
      <c r="I22" s="65"/>
      <c r="J22" s="26"/>
      <c r="K22" s="26"/>
      <c r="L22" s="26"/>
      <c r="M22" s="26"/>
      <c r="N22" s="35"/>
    </row>
    <row r="23" ht="19.5" customHeight="1">
      <c r="C23" s="3"/>
    </row>
    <row r="24" spans="3:13" ht="19.5" customHeight="1">
      <c r="C24" s="3"/>
      <c r="L24" t="s">
        <v>12</v>
      </c>
      <c r="M24" s="36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1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2022-12-08T10:27:50Z</cp:lastPrinted>
  <dcterms:created xsi:type="dcterms:W3CDTF">2006-10-13T22:47:30Z</dcterms:created>
  <dcterms:modified xsi:type="dcterms:W3CDTF">2023-03-10T14:11:40Z</dcterms:modified>
  <cp:category/>
  <cp:version/>
  <cp:contentType/>
  <cp:contentStatus/>
</cp:coreProperties>
</file>